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/>
  <mc:AlternateContent xmlns:mc="http://schemas.openxmlformats.org/markup-compatibility/2006">
    <mc:Choice Requires="x15">
      <x15ac:absPath xmlns:x15ac="http://schemas.microsoft.com/office/spreadsheetml/2010/11/ac" url="C:\Users\Kohlerova\SCHNEIDER\2020\ZŘ\VŘ - OPRAVA 6 BYTŮ\pro EZAK\PD\ROZPOČTY\BJ ul. Hl.třída 861_5\"/>
    </mc:Choice>
  </mc:AlternateContent>
  <xr:revisionPtr revIDLastSave="0" documentId="13_ncr:1_{6B8EE76E-8E6B-46C7-AB23-6B0CE0A39810}" xr6:coauthVersionLast="36" xr6:coauthVersionMax="36" xr10:uidLastSave="{00000000-0000-0000-0000-000000000000}"/>
  <bookViews>
    <workbookView xWindow="390" yWindow="630" windowWidth="12135" windowHeight="11190" xr2:uid="{00000000-000D-0000-FFFF-FFFF00000000}"/>
  </bookViews>
  <sheets>
    <sheet name="Rekapitulace " sheetId="1" r:id="rId1"/>
  </sheets>
  <definedNames>
    <definedName name="_xlnm.Print_Titles" localSheetId="0">'Rekapitulace '!$92:$92</definedName>
    <definedName name="_xlnm.Print_Area" localSheetId="0">'Rekapitulace '!$D$4:$AO$76,'Rekapitulace '!$C$82:$AQ$96</definedName>
  </definedNames>
  <calcPr calcId="191029"/>
</workbook>
</file>

<file path=xl/calcChain.xml><?xml version="1.0" encoding="utf-8"?>
<calcChain xmlns="http://schemas.openxmlformats.org/spreadsheetml/2006/main">
  <c r="AN95" i="1" l="1"/>
  <c r="AN96" i="1" l="1"/>
  <c r="AN94" i="1" l="1"/>
  <c r="AG94" i="1"/>
  <c r="W30" i="1" s="1"/>
  <c r="AK30" i="1" s="1"/>
  <c r="AY96" i="1" l="1"/>
  <c r="AX96" i="1"/>
  <c r="AY95" i="1"/>
  <c r="AX95" i="1"/>
  <c r="L90" i="1"/>
  <c r="AM90" i="1"/>
  <c r="AM89" i="1"/>
  <c r="L89" i="1"/>
  <c r="AM87" i="1"/>
  <c r="L87" i="1"/>
  <c r="L84" i="1"/>
  <c r="AS94" i="1"/>
  <c r="AV95" i="1" l="1"/>
  <c r="BD95" i="1"/>
  <c r="AZ96" i="1"/>
  <c r="AV96" i="1"/>
  <c r="BB95" i="1"/>
  <c r="BC96" i="1"/>
  <c r="BD96" i="1"/>
  <c r="BB96" i="1"/>
  <c r="AZ95" i="1"/>
  <c r="BC95" i="1"/>
  <c r="AU95" i="1" l="1"/>
  <c r="AZ94" i="1"/>
  <c r="BB94" i="1"/>
  <c r="W31" i="1" s="1"/>
  <c r="BA96" i="1"/>
  <c r="AW95" i="1"/>
  <c r="AT95" i="1" s="1"/>
  <c r="BA95" i="1"/>
  <c r="BC94" i="1"/>
  <c r="W32" i="1" s="1"/>
  <c r="BD94" i="1"/>
  <c r="W33" i="1" s="1"/>
  <c r="AW96" i="1"/>
  <c r="AT96" i="1" s="1"/>
  <c r="AU96" i="1" l="1"/>
  <c r="AV94" i="1"/>
  <c r="AY94" i="1"/>
  <c r="BA94" i="1"/>
  <c r="AX94" i="1"/>
  <c r="AW94" i="1" l="1"/>
  <c r="AU94" i="1"/>
  <c r="AT94" i="1" l="1"/>
  <c r="AK26" i="1" l="1"/>
  <c r="AK35" i="1" s="1"/>
</calcChain>
</file>

<file path=xl/sharedStrings.xml><?xml version="1.0" encoding="utf-8"?>
<sst xmlns="http://schemas.openxmlformats.org/spreadsheetml/2006/main" count="148" uniqueCount="86">
  <si>
    <t>Export Komplet</t>
  </si>
  <si>
    <t/>
  </si>
  <si>
    <t>2.0</t>
  </si>
  <si>
    <t>False</t>
  </si>
  <si>
    <t>{a5b72cbf-5a8f-43c6-a375-679436c12fc2}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</si>
  <si>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</si>
  <si>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</si>
  <si>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</si>
  <si>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</si>
  <si>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</si>
  <si>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</si>
  <si>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</si>
  <si>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</si>
  <si>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Ostrov</t>
  </si>
  <si>
    <t>Stavba:</t>
  </si>
  <si>
    <t>KSO:</t>
  </si>
  <si>
    <t>CC-CZ:</t>
  </si>
  <si>
    <t>Místo:</t>
  </si>
  <si>
    <t>Jáchymovská 1, Ostrov 363 01</t>
  </si>
  <si>
    <t>Datum:</t>
  </si>
  <si>
    <t>Zadavatel:</t>
  </si>
  <si>
    <t>IČ:</t>
  </si>
  <si>
    <t>00254843</t>
  </si>
  <si>
    <t>Městský úřad Ostrov</t>
  </si>
  <si>
    <t>DIČ:</t>
  </si>
  <si>
    <t>CZ00254843</t>
  </si>
  <si>
    <t>Zhotovitel:</t>
  </si>
  <si>
    <t>dle výběrového řízení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</si>
  <si>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</si>
  <si>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</si>
  <si>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</si>
  <si>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</si>
  <si>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</si>
  <si>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</si>
  <si>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</si>
  <si>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</si>
  <si>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</si>
  <si>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</si>
  <si>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</si>
  <si>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</si>
  <si>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</si>
  <si>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</si>
  <si>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</si>
  <si>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</si>
  <si>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</si>
  <si>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</si>
  <si>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</si>
  <si>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</si>
  <si>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</si>
  <si>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</si>
  <si>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</si>
  <si>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</si>
  <si>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</si>
  <si>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</si>
  <si>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</si>
  <si>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</si>
  <si>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</si>
  <si>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</si>
  <si>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</si>
  <si>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</si>
  <si>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</si>
  <si>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</si>
  <si>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</si>
  <si>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</si>
  <si>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</si>
  <si>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</si>
  <si>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</si>
  <si>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</si>
  <si>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</si>
  <si>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</si>
  <si>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</si>
  <si>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</si>
  <si>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</si>
  <si>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</si>
  <si>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</si>
  <si>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</si>
  <si>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</si>
  <si>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</si>
  <si>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</si>
  <si>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</si>
  <si>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</si>
  <si>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{5b80eced-d0e5-4c9c-b275-4c805ad97052}</t>
  </si>
  <si>
    <t>{aa366a5a-0b8a-4e87-b64f-bb183916e0b2}</t>
  </si>
  <si>
    <t>ul. Hlavní třída čp. 861/5</t>
  </si>
  <si>
    <t>Rekonstrukce bytu (zadání)</t>
  </si>
  <si>
    <t xml:space="preserve">Elektroinstalace bytu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</si>
</sst>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2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1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70" workbookViewId="0">
      <selection activeCell="D95" sqref="D95:H9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8" width="3.83203125" style="1" customWidth="1"/>
    <col min="9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103" t="s">
        <v>5</v>
      </c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S4" s="9" t="s">
        <v>11</v>
      </c>
    </row>
    <row r="5" spans="1:74" s="1" customFormat="1" ht="12" customHeight="1">
      <c r="B5" s="12"/>
      <c r="D5" s="15" t="s">
        <v>12</v>
      </c>
      <c r="K5" s="96" t="s">
        <v>13</v>
      </c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R5" s="12"/>
      <c r="BS5" s="9" t="s">
        <v>6</v>
      </c>
    </row>
    <row r="6" spans="1:74" s="1" customFormat="1" ht="36.950000000000003" customHeight="1">
      <c r="B6" s="12"/>
      <c r="D6" s="17" t="s">
        <v>14</v>
      </c>
      <c r="K6" s="98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R6" s="12"/>
      <c r="BS6" s="9" t="s">
        <v>6</v>
      </c>
    </row>
    <row r="7" spans="1:74" s="1" customFormat="1" ht="12" customHeight="1">
      <c r="B7" s="12"/>
      <c r="D7" s="18" t="s">
        <v>15</v>
      </c>
      <c r="K7" s="16" t="s">
        <v>1</v>
      </c>
      <c r="AK7" s="18" t="s">
        <v>16</v>
      </c>
      <c r="AN7" s="16" t="s">
        <v>1</v>
      </c>
      <c r="AR7" s="12"/>
      <c r="BS7" s="9" t="s">
        <v>6</v>
      </c>
    </row>
    <row r="8" spans="1:74" s="1" customFormat="1" ht="12" customHeight="1">
      <c r="B8" s="12"/>
      <c r="D8" s="18" t="s">
        <v>17</v>
      </c>
      <c r="K8" s="16" t="s">
        <v>18</v>
      </c>
      <c r="AK8" s="18" t="s">
        <v>19</v>
      </c>
      <c r="AN8" s="16"/>
      <c r="AR8" s="12"/>
      <c r="BS8" s="9" t="s">
        <v>6</v>
      </c>
    </row>
    <row r="9" spans="1:74" s="1" customFormat="1" ht="14.45" customHeight="1">
      <c r="B9" s="12"/>
      <c r="AR9" s="12"/>
      <c r="BS9" s="9" t="s">
        <v>6</v>
      </c>
    </row>
    <row r="10" spans="1:74" s="1" customFormat="1" ht="12" customHeight="1">
      <c r="B10" s="12"/>
      <c r="D10" s="18" t="s">
        <v>20</v>
      </c>
      <c r="AK10" s="18" t="s">
        <v>21</v>
      </c>
      <c r="AN10" s="16" t="s">
        <v>22</v>
      </c>
      <c r="AR10" s="12"/>
      <c r="BS10" s="9" t="s">
        <v>6</v>
      </c>
    </row>
    <row r="11" spans="1:74" s="1" customFormat="1" ht="18.399999999999999" customHeight="1">
      <c r="B11" s="12"/>
      <c r="E11" s="16" t="s">
        <v>23</v>
      </c>
      <c r="AK11" s="18" t="s">
        <v>24</v>
      </c>
      <c r="AN11" s="16" t="s">
        <v>25</v>
      </c>
      <c r="AR11" s="12"/>
      <c r="BS11" s="9" t="s">
        <v>6</v>
      </c>
    </row>
    <row r="12" spans="1:74" s="1" customFormat="1" ht="6.95" customHeight="1">
      <c r="B12" s="12"/>
      <c r="AR12" s="12"/>
      <c r="BS12" s="9" t="s">
        <v>6</v>
      </c>
    </row>
    <row r="13" spans="1:74" s="1" customFormat="1" ht="12" customHeight="1">
      <c r="B13" s="12"/>
      <c r="D13" s="18" t="s">
        <v>26</v>
      </c>
      <c r="AK13" s="18" t="s">
        <v>21</v>
      </c>
      <c r="AN13" s="16" t="s">
        <v>1</v>
      </c>
      <c r="AR13" s="12"/>
      <c r="BS13" s="9" t="s">
        <v>6</v>
      </c>
    </row>
    <row r="14" spans="1:74" ht="12.75">
      <c r="B14" s="12"/>
      <c r="E14" s="16" t="s">
        <v>27</v>
      </c>
      <c r="AK14" s="18" t="s">
        <v>24</v>
      </c>
      <c r="AN14" s="16" t="s">
        <v>1</v>
      </c>
      <c r="AR14" s="12"/>
      <c r="BS14" s="9" t="s">
        <v>6</v>
      </c>
    </row>
    <row r="15" spans="1:74" s="1" customFormat="1" ht="6.95" customHeight="1">
      <c r="B15" s="12"/>
      <c r="AR15" s="12"/>
      <c r="BS15" s="9" t="s">
        <v>3</v>
      </c>
    </row>
    <row r="16" spans="1:74" s="1" customFormat="1" ht="12" customHeight="1">
      <c r="B16" s="12"/>
      <c r="D16" s="18" t="s">
        <v>28</v>
      </c>
      <c r="AK16" s="18" t="s">
        <v>21</v>
      </c>
      <c r="AN16" s="16" t="s">
        <v>1</v>
      </c>
      <c r="AR16" s="12"/>
      <c r="BS16" s="9" t="s">
        <v>3</v>
      </c>
    </row>
    <row r="17" spans="1:71" s="1" customFormat="1" ht="18.399999999999999" customHeight="1">
      <c r="B17" s="12"/>
      <c r="E17" s="16" t="s">
        <v>29</v>
      </c>
      <c r="AK17" s="18" t="s">
        <v>24</v>
      </c>
      <c r="AN17" s="16" t="s">
        <v>1</v>
      </c>
      <c r="AR17" s="12"/>
      <c r="BS17" s="9" t="s">
        <v>30</v>
      </c>
    </row>
    <row r="18" spans="1:71" s="1" customFormat="1" ht="6.95" customHeight="1">
      <c r="B18" s="12"/>
      <c r="AR18" s="12"/>
      <c r="BS18" s="9" t="s">
        <v>6</v>
      </c>
    </row>
    <row r="19" spans="1:71" s="1" customFormat="1" ht="12" customHeight="1">
      <c r="B19" s="12"/>
      <c r="D19" s="18" t="s">
        <v>31</v>
      </c>
      <c r="AK19" s="18" t="s">
        <v>21</v>
      </c>
      <c r="AN19" s="16" t="s">
        <v>1</v>
      </c>
      <c r="AR19" s="12"/>
      <c r="BS19" s="9" t="s">
        <v>6</v>
      </c>
    </row>
    <row r="20" spans="1:71" s="1" customFormat="1" ht="18.399999999999999" customHeight="1">
      <c r="B20" s="12"/>
      <c r="E20" s="16" t="s">
        <v>29</v>
      </c>
      <c r="AK20" s="18" t="s">
        <v>24</v>
      </c>
      <c r="AN20" s="16" t="s">
        <v>1</v>
      </c>
      <c r="AR20" s="12"/>
      <c r="BS20" s="9" t="s">
        <v>30</v>
      </c>
    </row>
    <row r="21" spans="1:71" s="1" customFormat="1" ht="6.95" customHeight="1">
      <c r="B21" s="12"/>
      <c r="AR21" s="12"/>
    </row>
    <row r="22" spans="1:71" s="1" customFormat="1" ht="12" customHeight="1">
      <c r="B22" s="12"/>
      <c r="D22" s="18" t="s">
        <v>32</v>
      </c>
      <c r="AR22" s="12"/>
    </row>
    <row r="23" spans="1:71" s="1" customFormat="1" ht="24" customHeight="1">
      <c r="B23" s="12"/>
      <c r="E23" s="99" t="s">
        <v>33</v>
      </c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R23" s="12"/>
    </row>
    <row r="24" spans="1:71" s="1" customFormat="1" ht="6.95" customHeight="1">
      <c r="B24" s="12"/>
      <c r="AR24" s="12"/>
    </row>
    <row r="25" spans="1:71" s="1" customFormat="1" ht="6.95" customHeight="1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1:71" s="2" customFormat="1" ht="25.9" customHeight="1">
      <c r="A26" s="20"/>
      <c r="B26" s="21"/>
      <c r="C26" s="20"/>
      <c r="D26" s="22" t="s">
        <v>34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00">
        <f>ROUND(AG94,2)</f>
        <v>0</v>
      </c>
      <c r="AL26" s="101"/>
      <c r="AM26" s="101"/>
      <c r="AN26" s="101"/>
      <c r="AO26" s="101"/>
      <c r="AP26" s="20"/>
      <c r="AQ26" s="20"/>
      <c r="AR26" s="21"/>
      <c r="BE26" s="20"/>
    </row>
    <row r="27" spans="1:71" s="2" customFormat="1" ht="6.95" customHeight="1">
      <c r="A27" s="20"/>
      <c r="B27" s="21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1"/>
      <c r="BE27" s="20"/>
    </row>
    <row r="28" spans="1:71" s="2" customFormat="1" ht="12.75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102" t="s">
        <v>35</v>
      </c>
      <c r="M28" s="102"/>
      <c r="N28" s="102"/>
      <c r="O28" s="102"/>
      <c r="P28" s="102"/>
      <c r="Q28" s="20"/>
      <c r="R28" s="20"/>
      <c r="S28" s="20"/>
      <c r="T28" s="20"/>
      <c r="U28" s="20"/>
      <c r="V28" s="20"/>
      <c r="W28" s="102" t="s">
        <v>36</v>
      </c>
      <c r="X28" s="102"/>
      <c r="Y28" s="102"/>
      <c r="Z28" s="102"/>
      <c r="AA28" s="102"/>
      <c r="AB28" s="102"/>
      <c r="AC28" s="102"/>
      <c r="AD28" s="102"/>
      <c r="AE28" s="102"/>
      <c r="AF28" s="20"/>
      <c r="AG28" s="20"/>
      <c r="AH28" s="20"/>
      <c r="AI28" s="20"/>
      <c r="AJ28" s="20"/>
      <c r="AK28" s="102" t="s">
        <v>37</v>
      </c>
      <c r="AL28" s="102"/>
      <c r="AM28" s="102"/>
      <c r="AN28" s="102"/>
      <c r="AO28" s="102"/>
      <c r="AP28" s="20"/>
      <c r="AQ28" s="20"/>
      <c r="AR28" s="21"/>
      <c r="BE28" s="20"/>
    </row>
    <row r="29" spans="1:71" s="3" customFormat="1" ht="14.45" customHeight="1">
      <c r="B29" s="24"/>
      <c r="D29" s="18" t="s">
        <v>38</v>
      </c>
      <c r="F29" s="18" t="s">
        <v>39</v>
      </c>
      <c r="L29" s="93">
        <v>0.21</v>
      </c>
      <c r="M29" s="94"/>
      <c r="N29" s="94"/>
      <c r="O29" s="94"/>
      <c r="P29" s="94"/>
      <c r="W29" s="95">
        <v>0</v>
      </c>
      <c r="X29" s="94"/>
      <c r="Y29" s="94"/>
      <c r="Z29" s="94"/>
      <c r="AA29" s="94"/>
      <c r="AB29" s="94"/>
      <c r="AC29" s="94"/>
      <c r="AD29" s="94"/>
      <c r="AE29" s="94"/>
      <c r="AK29" s="95">
        <v>0</v>
      </c>
      <c r="AL29" s="94"/>
      <c r="AM29" s="94"/>
      <c r="AN29" s="94"/>
      <c r="AO29" s="94"/>
      <c r="AR29" s="24"/>
    </row>
    <row r="30" spans="1:71" s="3" customFormat="1" ht="14.45" customHeight="1">
      <c r="B30" s="24"/>
      <c r="F30" s="18" t="s">
        <v>40</v>
      </c>
      <c r="L30" s="93">
        <v>0.15</v>
      </c>
      <c r="M30" s="94"/>
      <c r="N30" s="94"/>
      <c r="O30" s="94"/>
      <c r="P30" s="94"/>
      <c r="W30" s="95">
        <f>AG94</f>
        <v>0</v>
      </c>
      <c r="X30" s="94"/>
      <c r="Y30" s="94"/>
      <c r="Z30" s="94"/>
      <c r="AA30" s="94"/>
      <c r="AB30" s="94"/>
      <c r="AC30" s="94"/>
      <c r="AD30" s="94"/>
      <c r="AE30" s="94"/>
      <c r="AK30" s="95">
        <f>W30*0.15</f>
        <v>0</v>
      </c>
      <c r="AL30" s="94"/>
      <c r="AM30" s="94"/>
      <c r="AN30" s="94"/>
      <c r="AO30" s="94"/>
      <c r="AR30" s="24"/>
    </row>
    <row r="31" spans="1:71" s="3" customFormat="1" ht="14.45" hidden="1" customHeight="1">
      <c r="B31" s="24"/>
      <c r="F31" s="18" t="s">
        <v>41</v>
      </c>
      <c r="L31" s="93">
        <v>0.21</v>
      </c>
      <c r="M31" s="94"/>
      <c r="N31" s="94"/>
      <c r="O31" s="94"/>
      <c r="P31" s="94"/>
      <c r="W31" s="95" t="e">
        <f>ROUND(BB94, 2)</f>
        <v>#REF!</v>
      </c>
      <c r="X31" s="94"/>
      <c r="Y31" s="94"/>
      <c r="Z31" s="94"/>
      <c r="AA31" s="94"/>
      <c r="AB31" s="94"/>
      <c r="AC31" s="94"/>
      <c r="AD31" s="94"/>
      <c r="AE31" s="94"/>
      <c r="AK31" s="95">
        <v>0</v>
      </c>
      <c r="AL31" s="94"/>
      <c r="AM31" s="94"/>
      <c r="AN31" s="94"/>
      <c r="AO31" s="94"/>
      <c r="AR31" s="24"/>
    </row>
    <row r="32" spans="1:71" s="3" customFormat="1" ht="14.45" hidden="1" customHeight="1">
      <c r="B32" s="24"/>
      <c r="F32" s="18" t="s">
        <v>42</v>
      </c>
      <c r="L32" s="93">
        <v>0.15</v>
      </c>
      <c r="M32" s="94"/>
      <c r="N32" s="94"/>
      <c r="O32" s="94"/>
      <c r="P32" s="94"/>
      <c r="W32" s="95" t="e">
        <f>ROUND(BC94, 2)</f>
        <v>#REF!</v>
      </c>
      <c r="X32" s="94"/>
      <c r="Y32" s="94"/>
      <c r="Z32" s="94"/>
      <c r="AA32" s="94"/>
      <c r="AB32" s="94"/>
      <c r="AC32" s="94"/>
      <c r="AD32" s="94"/>
      <c r="AE32" s="94"/>
      <c r="AK32" s="95">
        <v>0</v>
      </c>
      <c r="AL32" s="94"/>
      <c r="AM32" s="94"/>
      <c r="AN32" s="94"/>
      <c r="AO32" s="94"/>
      <c r="AR32" s="24"/>
    </row>
    <row r="33" spans="1:57" s="3" customFormat="1" ht="14.45" hidden="1" customHeight="1">
      <c r="B33" s="24"/>
      <c r="F33" s="18" t="s">
        <v>43</v>
      </c>
      <c r="L33" s="93">
        <v>0</v>
      </c>
      <c r="M33" s="94"/>
      <c r="N33" s="94"/>
      <c r="O33" s="94"/>
      <c r="P33" s="94"/>
      <c r="W33" s="95" t="e">
        <f>ROUND(BD94, 2)</f>
        <v>#REF!</v>
      </c>
      <c r="X33" s="94"/>
      <c r="Y33" s="94"/>
      <c r="Z33" s="94"/>
      <c r="AA33" s="94"/>
      <c r="AB33" s="94"/>
      <c r="AC33" s="94"/>
      <c r="AD33" s="94"/>
      <c r="AE33" s="94"/>
      <c r="AK33" s="95">
        <v>0</v>
      </c>
      <c r="AL33" s="94"/>
      <c r="AM33" s="94"/>
      <c r="AN33" s="94"/>
      <c r="AO33" s="94"/>
      <c r="AR33" s="24"/>
    </row>
    <row r="34" spans="1:57" s="2" customFormat="1" ht="6.95" customHeight="1">
      <c r="A34" s="20"/>
      <c r="B34" s="21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1"/>
      <c r="BE34" s="20"/>
    </row>
    <row r="35" spans="1:57" s="2" customFormat="1" ht="25.9" customHeight="1">
      <c r="A35" s="20"/>
      <c r="B35" s="21"/>
      <c r="C35" s="25"/>
      <c r="D35" s="26" t="s">
        <v>44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45</v>
      </c>
      <c r="U35" s="27"/>
      <c r="V35" s="27"/>
      <c r="W35" s="27"/>
      <c r="X35" s="107" t="s">
        <v>46</v>
      </c>
      <c r="Y35" s="105"/>
      <c r="Z35" s="105"/>
      <c r="AA35" s="105"/>
      <c r="AB35" s="105"/>
      <c r="AC35" s="27"/>
      <c r="AD35" s="27"/>
      <c r="AE35" s="27"/>
      <c r="AF35" s="27"/>
      <c r="AG35" s="27"/>
      <c r="AH35" s="27"/>
      <c r="AI35" s="27"/>
      <c r="AJ35" s="27"/>
      <c r="AK35" s="104">
        <f>SUM(AK26:AK33)</f>
        <v>0</v>
      </c>
      <c r="AL35" s="105"/>
      <c r="AM35" s="105"/>
      <c r="AN35" s="105"/>
      <c r="AO35" s="106"/>
      <c r="AP35" s="25"/>
      <c r="AQ35" s="25"/>
      <c r="AR35" s="21"/>
      <c r="BE35" s="20"/>
    </row>
    <row r="36" spans="1:57" s="2" customFormat="1" ht="6.95" customHeight="1">
      <c r="A36" s="20"/>
      <c r="B36" s="2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1"/>
      <c r="BE36" s="20"/>
    </row>
    <row r="37" spans="1:57" s="2" customFormat="1" ht="14.45" customHeight="1">
      <c r="A37" s="20"/>
      <c r="B37" s="2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1"/>
      <c r="BE37" s="20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29"/>
      <c r="D49" s="30" t="s">
        <v>47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48</v>
      </c>
      <c r="AI49" s="31"/>
      <c r="AJ49" s="31"/>
      <c r="AK49" s="31"/>
      <c r="AL49" s="31"/>
      <c r="AM49" s="31"/>
      <c r="AN49" s="31"/>
      <c r="AO49" s="31"/>
      <c r="AR49" s="29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0"/>
      <c r="B60" s="21"/>
      <c r="C60" s="20"/>
      <c r="D60" s="32" t="s">
        <v>49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2" t="s">
        <v>50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2" t="s">
        <v>49</v>
      </c>
      <c r="AI60" s="23"/>
      <c r="AJ60" s="23"/>
      <c r="AK60" s="23"/>
      <c r="AL60" s="23"/>
      <c r="AM60" s="32" t="s">
        <v>50</v>
      </c>
      <c r="AN60" s="23"/>
      <c r="AO60" s="23"/>
      <c r="AP60" s="20"/>
      <c r="AQ60" s="20"/>
      <c r="AR60" s="21"/>
      <c r="BE60" s="20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0"/>
      <c r="B64" s="21"/>
      <c r="C64" s="20"/>
      <c r="D64" s="30" t="s">
        <v>51</v>
      </c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0" t="s">
        <v>52</v>
      </c>
      <c r="AI64" s="33"/>
      <c r="AJ64" s="33"/>
      <c r="AK64" s="33"/>
      <c r="AL64" s="33"/>
      <c r="AM64" s="33"/>
      <c r="AN64" s="33"/>
      <c r="AO64" s="33"/>
      <c r="AP64" s="20"/>
      <c r="AQ64" s="20"/>
      <c r="AR64" s="21"/>
      <c r="BE64" s="20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0"/>
      <c r="B75" s="21"/>
      <c r="C75" s="20"/>
      <c r="D75" s="32" t="s">
        <v>49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2" t="s">
        <v>50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2" t="s">
        <v>49</v>
      </c>
      <c r="AI75" s="23"/>
      <c r="AJ75" s="23"/>
      <c r="AK75" s="23"/>
      <c r="AL75" s="23"/>
      <c r="AM75" s="32" t="s">
        <v>50</v>
      </c>
      <c r="AN75" s="23"/>
      <c r="AO75" s="23"/>
      <c r="AP75" s="20"/>
      <c r="AQ75" s="20"/>
      <c r="AR75" s="21"/>
      <c r="BE75" s="20"/>
    </row>
    <row r="76" spans="1:57" s="2" customFormat="1">
      <c r="A76" s="20"/>
      <c r="B76" s="2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1"/>
      <c r="BE76" s="20"/>
    </row>
    <row r="77" spans="1:57" s="2" customFormat="1" ht="6.95" customHeight="1">
      <c r="A77" s="20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1"/>
      <c r="BE77" s="20"/>
    </row>
    <row r="81" spans="1:91" s="2" customFormat="1" ht="6.95" customHeight="1">
      <c r="A81" s="20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1"/>
      <c r="BE81" s="20"/>
    </row>
    <row r="82" spans="1:91" s="2" customFormat="1" ht="24.95" customHeight="1">
      <c r="A82" s="20"/>
      <c r="B82" s="21"/>
      <c r="C82" s="13" t="s">
        <v>53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1"/>
      <c r="BE82" s="20"/>
    </row>
    <row r="83" spans="1:91" s="2" customFormat="1" ht="6.95" customHeight="1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1"/>
      <c r="BE83" s="20"/>
    </row>
    <row r="84" spans="1:91" s="4" customFormat="1" ht="12" customHeight="1">
      <c r="B84" s="38"/>
      <c r="C84" s="18" t="s">
        <v>12</v>
      </c>
      <c r="L84" s="4" t="str">
        <f>K5</f>
        <v>Ostrov</v>
      </c>
      <c r="AR84" s="38"/>
    </row>
    <row r="85" spans="1:91" s="5" customFormat="1" ht="36.950000000000003" customHeight="1">
      <c r="B85" s="39"/>
      <c r="C85" s="40" t="s">
        <v>14</v>
      </c>
      <c r="L85" s="74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R85" s="39"/>
    </row>
    <row r="86" spans="1:91" s="2" customFormat="1" ht="6.95" customHeight="1">
      <c r="A86" s="20"/>
      <c r="B86" s="2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1"/>
      <c r="BE86" s="20"/>
    </row>
    <row r="87" spans="1:91" s="2" customFormat="1" ht="12" customHeight="1">
      <c r="A87" s="20"/>
      <c r="B87" s="21"/>
      <c r="C87" s="18" t="s">
        <v>17</v>
      </c>
      <c r="D87" s="20"/>
      <c r="E87" s="20"/>
      <c r="F87" s="20"/>
      <c r="G87" s="20"/>
      <c r="H87" s="20"/>
      <c r="I87" s="20"/>
      <c r="J87" s="20"/>
      <c r="K87" s="20"/>
      <c r="L87" s="41" t="str">
        <f>IF(K8="","",K8)</f>
        <v>Jáchymovská 1, Ostrov 363 01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8" t="s">
        <v>19</v>
      </c>
      <c r="AJ87" s="20"/>
      <c r="AK87" s="20"/>
      <c r="AL87" s="20"/>
      <c r="AM87" s="76" t="str">
        <f>IF(AN8= "","",AN8)</f>
        <v/>
      </c>
      <c r="AN87" s="76"/>
      <c r="AO87" s="20"/>
      <c r="AP87" s="20"/>
      <c r="AQ87" s="20"/>
      <c r="AR87" s="21"/>
      <c r="BE87" s="20"/>
    </row>
    <row r="88" spans="1:91" s="2" customFormat="1" ht="6.95" customHeight="1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1"/>
      <c r="BE88" s="20"/>
    </row>
    <row r="89" spans="1:91" s="2" customFormat="1" ht="15.2" customHeight="1">
      <c r="A89" s="20"/>
      <c r="B89" s="21"/>
      <c r="C89" s="18" t="s">
        <v>20</v>
      </c>
      <c r="D89" s="20"/>
      <c r="E89" s="20"/>
      <c r="F89" s="20"/>
      <c r="G89" s="20"/>
      <c r="H89" s="20"/>
      <c r="I89" s="20"/>
      <c r="J89" s="20"/>
      <c r="K89" s="20"/>
      <c r="L89" s="4" t="str">
        <f>IF(E11= "","",E11)</f>
        <v>Městský úřad Ostrov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8" t="s">
        <v>28</v>
      </c>
      <c r="AJ89" s="20"/>
      <c r="AK89" s="20"/>
      <c r="AL89" s="20"/>
      <c r="AM89" s="77" t="str">
        <f>IF(E17="","",E17)</f>
        <v xml:space="preserve"> </v>
      </c>
      <c r="AN89" s="78"/>
      <c r="AO89" s="78"/>
      <c r="AP89" s="78"/>
      <c r="AQ89" s="20"/>
      <c r="AR89" s="21"/>
      <c r="AS89" s="79" t="s">
        <v>54</v>
      </c>
      <c r="AT89" s="80"/>
      <c r="AU89" s="42"/>
      <c r="AV89" s="42"/>
      <c r="AW89" s="42"/>
      <c r="AX89" s="42"/>
      <c r="AY89" s="42"/>
      <c r="AZ89" s="42"/>
      <c r="BA89" s="42"/>
      <c r="BB89" s="42"/>
      <c r="BC89" s="42"/>
      <c r="BD89" s="43"/>
      <c r="BE89" s="20"/>
    </row>
    <row r="90" spans="1:91" s="2" customFormat="1" ht="15.2" customHeight="1">
      <c r="A90" s="20"/>
      <c r="B90" s="21"/>
      <c r="C90" s="18" t="s">
        <v>26</v>
      </c>
      <c r="D90" s="20"/>
      <c r="E90" s="20"/>
      <c r="F90" s="20"/>
      <c r="G90" s="20"/>
      <c r="H90" s="20"/>
      <c r="I90" s="20"/>
      <c r="J90" s="20"/>
      <c r="K90" s="20"/>
      <c r="L90" s="4" t="str">
        <f>IF(E14="","",E14)</f>
        <v>dle výběrového řízení</v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8" t="s">
        <v>31</v>
      </c>
      <c r="AJ90" s="20"/>
      <c r="AK90" s="20"/>
      <c r="AL90" s="20"/>
      <c r="AM90" s="77" t="str">
        <f>IF(E20="","",E20)</f>
        <v xml:space="preserve"> </v>
      </c>
      <c r="AN90" s="78"/>
      <c r="AO90" s="78"/>
      <c r="AP90" s="78"/>
      <c r="AQ90" s="20"/>
      <c r="AR90" s="21"/>
      <c r="AS90" s="81"/>
      <c r="AT90" s="82"/>
      <c r="AU90" s="44"/>
      <c r="AV90" s="44"/>
      <c r="AW90" s="44"/>
      <c r="AX90" s="44"/>
      <c r="AY90" s="44"/>
      <c r="AZ90" s="44"/>
      <c r="BA90" s="44"/>
      <c r="BB90" s="44"/>
      <c r="BC90" s="44"/>
      <c r="BD90" s="45"/>
      <c r="BE90" s="20"/>
    </row>
    <row r="91" spans="1:91" s="2" customFormat="1" ht="10.9" customHeight="1">
      <c r="A91" s="20"/>
      <c r="B91" s="2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1"/>
      <c r="AS91" s="81"/>
      <c r="AT91" s="82"/>
      <c r="AU91" s="44"/>
      <c r="AV91" s="44"/>
      <c r="AW91" s="44"/>
      <c r="AX91" s="44"/>
      <c r="AY91" s="44"/>
      <c r="AZ91" s="44"/>
      <c r="BA91" s="44"/>
      <c r="BB91" s="44"/>
      <c r="BC91" s="44"/>
      <c r="BD91" s="45"/>
      <c r="BE91" s="20"/>
    </row>
    <row r="92" spans="1:91" s="2" customFormat="1" ht="29.25" customHeight="1">
      <c r="A92" s="20"/>
      <c r="B92" s="21"/>
      <c r="C92" s="83" t="s">
        <v>55</v>
      </c>
      <c r="D92" s="84"/>
      <c r="E92" s="84"/>
      <c r="F92" s="84"/>
      <c r="G92" s="84"/>
      <c r="H92" s="46"/>
      <c r="I92" s="85" t="s">
        <v>56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57</v>
      </c>
      <c r="AH92" s="84"/>
      <c r="AI92" s="84"/>
      <c r="AJ92" s="84"/>
      <c r="AK92" s="84"/>
      <c r="AL92" s="84"/>
      <c r="AM92" s="84"/>
      <c r="AN92" s="85" t="s">
        <v>58</v>
      </c>
      <c r="AO92" s="84"/>
      <c r="AP92" s="86"/>
      <c r="AQ92" s="47" t="s">
        <v>59</v>
      </c>
      <c r="AR92" s="21"/>
      <c r="AS92" s="48" t="s">
        <v>60</v>
      </c>
      <c r="AT92" s="49" t="s">
        <v>61</v>
      </c>
      <c r="AU92" s="49" t="s">
        <v>62</v>
      </c>
      <c r="AV92" s="49" t="s">
        <v>63</v>
      </c>
      <c r="AW92" s="49" t="s">
        <v>64</v>
      </c>
      <c r="AX92" s="49" t="s">
        <v>65</v>
      </c>
      <c r="AY92" s="49" t="s">
        <v>66</v>
      </c>
      <c r="AZ92" s="49" t="s">
        <v>67</v>
      </c>
      <c r="BA92" s="49" t="s">
        <v>68</v>
      </c>
      <c r="BB92" s="49" t="s">
        <v>69</v>
      </c>
      <c r="BC92" s="49" t="s">
        <v>70</v>
      </c>
      <c r="BD92" s="50" t="s">
        <v>71</v>
      </c>
      <c r="BE92" s="20"/>
    </row>
    <row r="93" spans="1:91" s="2" customFormat="1" ht="10.9" customHeight="1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1"/>
      <c r="AS93" s="5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  <c r="BE93" s="20"/>
    </row>
    <row r="94" spans="1:91" s="6" customFormat="1" ht="32.450000000000003" customHeight="1">
      <c r="B94" s="54"/>
      <c r="C94" s="55" t="s">
        <v>72</v>
      </c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91">
        <f>SUM(AG95:AM96)</f>
        <v>0</v>
      </c>
      <c r="AH94" s="91"/>
      <c r="AI94" s="91"/>
      <c r="AJ94" s="91"/>
      <c r="AK94" s="91"/>
      <c r="AL94" s="91"/>
      <c r="AM94" s="91"/>
      <c r="AN94" s="92">
        <f>SUM(AN95:AP96)</f>
        <v>0</v>
      </c>
      <c r="AO94" s="92"/>
      <c r="AP94" s="92"/>
      <c r="AQ94" s="57" t="s">
        <v>1</v>
      </c>
      <c r="AR94" s="54"/>
      <c r="AS94" s="58">
        <f>ROUND(SUM(AS95:AS96),2)</f>
        <v>0</v>
      </c>
      <c r="AT94" s="59" t="e">
        <f t="shared" ref="AT94:AT96" si="0">ROUND(SUM(AV94:AW94),2)</f>
        <v>#REF!</v>
      </c>
      <c r="AU94" s="60" t="e">
        <f>ROUND(SUM(AU95:AU96),5)</f>
        <v>#REF!</v>
      </c>
      <c r="AV94" s="59" t="e">
        <f>ROUND(AZ94*L29,2)</f>
        <v>#REF!</v>
      </c>
      <c r="AW94" s="59" t="e">
        <f>ROUND(BA94*L30,2)</f>
        <v>#REF!</v>
      </c>
      <c r="AX94" s="59" t="e">
        <f>ROUND(BB94*L29,2)</f>
        <v>#REF!</v>
      </c>
      <c r="AY94" s="59" t="e">
        <f>ROUND(BC94*L30,2)</f>
        <v>#REF!</v>
      </c>
      <c r="AZ94" s="59" t="e">
        <f>ROUND(SUM(AZ95:AZ96),2)</f>
        <v>#REF!</v>
      </c>
      <c r="BA94" s="59" t="e">
        <f>ROUND(SUM(BA95:BA96),2)</f>
        <v>#REF!</v>
      </c>
      <c r="BB94" s="59" t="e">
        <f>ROUND(SUM(BB95:BB96),2)</f>
        <v>#REF!</v>
      </c>
      <c r="BC94" s="59" t="e">
        <f>ROUND(SUM(BC95:BC96),2)</f>
        <v>#REF!</v>
      </c>
      <c r="BD94" s="61" t="e">
        <f>ROUND(SUM(BD95:BD96),2)</f>
        <v>#REF!</v>
      </c>
      <c r="BS94" s="62" t="s">
        <v>73</v>
      </c>
      <c r="BT94" s="62" t="s">
        <v>74</v>
      </c>
      <c r="BU94" s="63" t="s">
        <v>75</v>
      </c>
      <c r="BV94" s="62" t="s">
        <v>76</v>
      </c>
      <c r="BW94" s="62" t="s">
        <v>4</v>
      </c>
      <c r="BX94" s="62" t="s">
        <v>77</v>
      </c>
      <c r="CL94" s="62" t="s">
        <v>1</v>
      </c>
    </row>
    <row r="95" spans="1:91" s="7" customFormat="1" ht="37.5" customHeight="1">
      <c r="A95" s="64" t="s">
        <v>78</v>
      </c>
      <c r="B95" s="65"/>
      <c r="C95" s="66"/>
      <c r="D95" s="90" t="s">
        <v>83</v>
      </c>
      <c r="E95" s="90"/>
      <c r="F95" s="90"/>
      <c r="G95" s="90"/>
      <c r="H95" s="90"/>
      <c r="I95" s="67"/>
      <c r="J95" s="90" t="s">
        <v>84</v>
      </c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88">
        <v>0</v>
      </c>
      <c r="AH95" s="88"/>
      <c r="AI95" s="88"/>
      <c r="AJ95" s="88"/>
      <c r="AK95" s="88"/>
      <c r="AL95" s="88"/>
      <c r="AM95" s="88"/>
      <c r="AN95" s="88">
        <f>SUM(AG95*1.15)</f>
        <v>0</v>
      </c>
      <c r="AO95" s="89"/>
      <c r="AP95" s="89"/>
      <c r="AQ95" s="68" t="s">
        <v>79</v>
      </c>
      <c r="AR95" s="65"/>
      <c r="AS95" s="69">
        <v>0</v>
      </c>
      <c r="AT95" s="70" t="e">
        <f t="shared" si="0"/>
        <v>#REF!</v>
      </c>
      <c r="AU95" s="71" t="e">
        <f>#REF!</f>
        <v>#REF!</v>
      </c>
      <c r="AV95" s="70" t="e">
        <f>#REF!</f>
        <v>#REF!</v>
      </c>
      <c r="AW95" s="70" t="e">
        <f>#REF!</f>
        <v>#REF!</v>
      </c>
      <c r="AX95" s="70" t="e">
        <f>#REF!</f>
        <v>#REF!</v>
      </c>
      <c r="AY95" s="70" t="e">
        <f>#REF!</f>
        <v>#REF!</v>
      </c>
      <c r="AZ95" s="70" t="e">
        <f>#REF!</f>
        <v>#REF!</v>
      </c>
      <c r="BA95" s="70" t="e">
        <f>#REF!</f>
        <v>#REF!</v>
      </c>
      <c r="BB95" s="70" t="e">
        <f>#REF!</f>
        <v>#REF!</v>
      </c>
      <c r="BC95" s="70" t="e">
        <f>#REF!</f>
        <v>#REF!</v>
      </c>
      <c r="BD95" s="72" t="e">
        <f>#REF!</f>
        <v>#REF!</v>
      </c>
      <c r="BT95" s="73" t="s">
        <v>80</v>
      </c>
      <c r="BV95" s="73" t="s">
        <v>76</v>
      </c>
      <c r="BW95" s="73" t="s">
        <v>81</v>
      </c>
      <c r="BX95" s="73" t="s">
        <v>4</v>
      </c>
      <c r="CL95" s="73" t="s">
        <v>1</v>
      </c>
      <c r="CM95" s="73" t="s">
        <v>80</v>
      </c>
    </row>
    <row r="96" spans="1:91" s="7" customFormat="1" ht="37.5" customHeight="1">
      <c r="A96" s="64" t="s">
        <v>78</v>
      </c>
      <c r="B96" s="65"/>
      <c r="C96" s="66"/>
      <c r="D96" s="90" t="s">
        <v>83</v>
      </c>
      <c r="E96" s="90"/>
      <c r="F96" s="90"/>
      <c r="G96" s="90"/>
      <c r="H96" s="90"/>
      <c r="I96" s="67"/>
      <c r="J96" s="90" t="s">
        <v>85</v>
      </c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88">
        <v>0</v>
      </c>
      <c r="AH96" s="88"/>
      <c r="AI96" s="88"/>
      <c r="AJ96" s="88"/>
      <c r="AK96" s="88"/>
      <c r="AL96" s="88"/>
      <c r="AM96" s="88"/>
      <c r="AN96" s="88">
        <f>SUM(AG96*1.15)</f>
        <v>0</v>
      </c>
      <c r="AO96" s="89"/>
      <c r="AP96" s="89"/>
      <c r="AQ96" s="68" t="s">
        <v>79</v>
      </c>
      <c r="AR96" s="65"/>
      <c r="AS96" s="69">
        <v>0</v>
      </c>
      <c r="AT96" s="70" t="e">
        <f t="shared" si="0"/>
        <v>#REF!</v>
      </c>
      <c r="AU96" s="71" t="e">
        <f>#REF!</f>
        <v>#REF!</v>
      </c>
      <c r="AV96" s="70" t="e">
        <f>#REF!</f>
        <v>#REF!</v>
      </c>
      <c r="AW96" s="70" t="e">
        <f>#REF!</f>
        <v>#REF!</v>
      </c>
      <c r="AX96" s="70" t="e">
        <f>#REF!</f>
        <v>#REF!</v>
      </c>
      <c r="AY96" s="70" t="e">
        <f>#REF!</f>
        <v>#REF!</v>
      </c>
      <c r="AZ96" s="70" t="e">
        <f>#REF!</f>
        <v>#REF!</v>
      </c>
      <c r="BA96" s="70" t="e">
        <f>#REF!</f>
        <v>#REF!</v>
      </c>
      <c r="BB96" s="70" t="e">
        <f>#REF!</f>
        <v>#REF!</v>
      </c>
      <c r="BC96" s="70" t="e">
        <f>#REF!</f>
        <v>#REF!</v>
      </c>
      <c r="BD96" s="72" t="e">
        <f>#REF!</f>
        <v>#REF!</v>
      </c>
      <c r="BT96" s="73" t="s">
        <v>80</v>
      </c>
      <c r="BV96" s="73" t="s">
        <v>76</v>
      </c>
      <c r="BW96" s="73" t="s">
        <v>82</v>
      </c>
      <c r="BX96" s="73" t="s">
        <v>4</v>
      </c>
      <c r="CL96" s="73" t="s">
        <v>1</v>
      </c>
      <c r="CM96" s="73" t="s">
        <v>80</v>
      </c>
    </row>
    <row r="97" spans="1:57" s="2" customFormat="1" ht="6.95" customHeight="1">
      <c r="A97" s="20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1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</row>
  </sheetData>
  <mergeCells count="44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K5:AO5"/>
    <mergeCell ref="K6:AO6"/>
    <mergeCell ref="E23:AN23"/>
    <mergeCell ref="AK26:AO26"/>
    <mergeCell ref="L28:P28"/>
    <mergeCell ref="W28:AE28"/>
    <mergeCell ref="AK28:AO28"/>
    <mergeCell ref="J96:AF96"/>
    <mergeCell ref="D96:H96"/>
    <mergeCell ref="AN96:AP96"/>
    <mergeCell ref="AG96:AM96"/>
    <mergeCell ref="L30:P30"/>
    <mergeCell ref="W30:AE3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Brigádnická 1031-24 - Rek...'!C2" display="/" xr:uid="{00000000-0004-0000-0000-000000000000}"/>
    <hyperlink ref="A96" location="'Brigádnická 1034-43 - Rek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</vt:lpstr>
      <vt:lpstr>'Rekapitulace '!Názvy_tisku</vt:lpstr>
      <vt:lpstr>'Rekapitulace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RUDOLF\Rudolf</dc:creator>
  <cp:lastModifiedBy>Kohlerova</cp:lastModifiedBy>
  <dcterms:created xsi:type="dcterms:W3CDTF">2020-03-16T20:30:06Z</dcterms:created>
  <dcterms:modified xsi:type="dcterms:W3CDTF">2020-07-10T06:49:53Z</dcterms:modified>
</cp:coreProperties>
</file>